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Anexo 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C26" i="1" l="1"/>
  <c r="AB26" i="1"/>
  <c r="AA26" i="1"/>
  <c r="Z26" i="1"/>
  <c r="Y26" i="1"/>
  <c r="X26" i="1"/>
  <c r="W26" i="1"/>
  <c r="V26" i="1"/>
  <c r="U26" i="1"/>
  <c r="T26" i="1"/>
  <c r="S26" i="1"/>
  <c r="AC25" i="1"/>
  <c r="AB25" i="1"/>
  <c r="AA25" i="1"/>
  <c r="Z25" i="1"/>
  <c r="Y25" i="1"/>
  <c r="X25" i="1"/>
  <c r="W25" i="1"/>
  <c r="V25" i="1"/>
  <c r="U25" i="1"/>
  <c r="T25" i="1"/>
  <c r="S25" i="1"/>
  <c r="AC24" i="1"/>
  <c r="AB24" i="1"/>
  <c r="AA24" i="1"/>
  <c r="Z24" i="1"/>
  <c r="Y24" i="1"/>
  <c r="X24" i="1"/>
  <c r="W24" i="1"/>
  <c r="V24" i="1"/>
  <c r="U24" i="1"/>
  <c r="T24" i="1"/>
  <c r="S24" i="1"/>
  <c r="AC23" i="1"/>
  <c r="AB23" i="1"/>
  <c r="AA23" i="1"/>
  <c r="Z23" i="1"/>
  <c r="Y23" i="1"/>
  <c r="X23" i="1"/>
  <c r="W23" i="1"/>
  <c r="V23" i="1"/>
  <c r="U23" i="1"/>
  <c r="T23" i="1"/>
  <c r="S23" i="1"/>
  <c r="AC22" i="1"/>
  <c r="AB22" i="1"/>
  <c r="AA22" i="1"/>
  <c r="Z22" i="1"/>
  <c r="Y22" i="1"/>
  <c r="X22" i="1"/>
  <c r="W22" i="1"/>
  <c r="V22" i="1"/>
  <c r="U22" i="1"/>
  <c r="T22" i="1"/>
  <c r="S22" i="1"/>
  <c r="AC21" i="1"/>
  <c r="AB21" i="1"/>
  <c r="AA21" i="1"/>
  <c r="Z21" i="1"/>
  <c r="Y21" i="1"/>
  <c r="X21" i="1"/>
  <c r="W21" i="1"/>
  <c r="V21" i="1"/>
  <c r="U21" i="1"/>
  <c r="T21" i="1"/>
  <c r="S21" i="1"/>
  <c r="AC20" i="1"/>
  <c r="AB20" i="1"/>
  <c r="AA20" i="1"/>
  <c r="Z20" i="1"/>
  <c r="Y20" i="1"/>
  <c r="X20" i="1"/>
  <c r="W20" i="1"/>
  <c r="V20" i="1"/>
  <c r="U20" i="1"/>
  <c r="T20" i="1"/>
  <c r="S20" i="1"/>
  <c r="AC19" i="1"/>
  <c r="AB19" i="1"/>
  <c r="AA19" i="1"/>
  <c r="Z19" i="1"/>
  <c r="Y19" i="1"/>
  <c r="X19" i="1"/>
  <c r="W19" i="1"/>
  <c r="V19" i="1"/>
  <c r="U19" i="1"/>
  <c r="T19" i="1"/>
  <c r="S19" i="1"/>
  <c r="AC18" i="1"/>
  <c r="AB18" i="1"/>
  <c r="AA18" i="1"/>
  <c r="Z18" i="1"/>
  <c r="Y18" i="1"/>
  <c r="X18" i="1"/>
  <c r="W18" i="1"/>
  <c r="V18" i="1"/>
  <c r="U18" i="1"/>
  <c r="T18" i="1"/>
  <c r="S18" i="1"/>
  <c r="AC17" i="1"/>
  <c r="AB17" i="1"/>
  <c r="AA17" i="1"/>
  <c r="Z17" i="1"/>
  <c r="Y17" i="1"/>
  <c r="X17" i="1"/>
  <c r="W17" i="1"/>
  <c r="V17" i="1"/>
  <c r="U17" i="1"/>
  <c r="T17" i="1"/>
  <c r="S17" i="1"/>
  <c r="AC16" i="1"/>
  <c r="AB16" i="1"/>
  <c r="AA16" i="1"/>
  <c r="Z16" i="1"/>
  <c r="Y16" i="1"/>
  <c r="X16" i="1"/>
  <c r="W16" i="1"/>
  <c r="V16" i="1"/>
  <c r="U16" i="1"/>
  <c r="T16" i="1"/>
  <c r="S16" i="1"/>
  <c r="AC15" i="1"/>
  <c r="AB15" i="1"/>
  <c r="AA15" i="1"/>
  <c r="Z15" i="1"/>
  <c r="Y15" i="1"/>
  <c r="X15" i="1"/>
  <c r="W15" i="1"/>
  <c r="V15" i="1"/>
  <c r="U15" i="1"/>
  <c r="T15" i="1"/>
  <c r="S15" i="1"/>
  <c r="AC14" i="1"/>
  <c r="AB14" i="1"/>
  <c r="AA14" i="1"/>
  <c r="Z14" i="1"/>
  <c r="Y14" i="1"/>
  <c r="X14" i="1"/>
  <c r="W14" i="1"/>
  <c r="V14" i="1"/>
  <c r="U14" i="1"/>
  <c r="T14" i="1"/>
  <c r="S14" i="1"/>
  <c r="AC13" i="1"/>
  <c r="AB13" i="1"/>
  <c r="AA13" i="1"/>
  <c r="Z13" i="1"/>
  <c r="Y13" i="1"/>
  <c r="X13" i="1"/>
  <c r="W13" i="1"/>
  <c r="V13" i="1"/>
  <c r="U13" i="1"/>
  <c r="T13" i="1"/>
  <c r="S13" i="1"/>
  <c r="AC12" i="1"/>
  <c r="AB12" i="1"/>
  <c r="AA12" i="1"/>
  <c r="Z12" i="1"/>
  <c r="Y12" i="1"/>
  <c r="X12" i="1"/>
  <c r="W12" i="1"/>
  <c r="V12" i="1"/>
  <c r="U12" i="1"/>
  <c r="T12" i="1"/>
  <c r="S12" i="1"/>
  <c r="AC11" i="1"/>
  <c r="AB11" i="1"/>
  <c r="AA11" i="1"/>
  <c r="Z11" i="1"/>
  <c r="Y11" i="1"/>
  <c r="X11" i="1"/>
  <c r="W11" i="1"/>
  <c r="V11" i="1"/>
  <c r="U11" i="1"/>
  <c r="T11" i="1"/>
  <c r="S11" i="1"/>
  <c r="AC10" i="1"/>
  <c r="AB10" i="1"/>
  <c r="AA10" i="1"/>
  <c r="Z10" i="1"/>
  <c r="Y10" i="1"/>
  <c r="X10" i="1"/>
  <c r="W10" i="1"/>
  <c r="V10" i="1"/>
  <c r="U10" i="1"/>
  <c r="T10" i="1"/>
  <c r="S10" i="1"/>
  <c r="AC9" i="1"/>
  <c r="AB9" i="1"/>
  <c r="AA9" i="1"/>
  <c r="Z9" i="1"/>
  <c r="Y9" i="1"/>
  <c r="X9" i="1"/>
  <c r="W9" i="1"/>
  <c r="V9" i="1"/>
  <c r="U9" i="1"/>
  <c r="T9" i="1"/>
  <c r="S9" i="1"/>
  <c r="AC7" i="1"/>
  <c r="AB7" i="1"/>
  <c r="AA7" i="1"/>
  <c r="Z7" i="1"/>
  <c r="Y7" i="1"/>
  <c r="X7" i="1"/>
  <c r="W7" i="1"/>
  <c r="V7" i="1"/>
  <c r="U7" i="1"/>
  <c r="T7" i="1"/>
  <c r="S7" i="1"/>
</calcChain>
</file>

<file path=xl/sharedStrings.xml><?xml version="1.0" encoding="utf-8"?>
<sst xmlns="http://schemas.openxmlformats.org/spreadsheetml/2006/main" count="38" uniqueCount="38">
  <si>
    <t>Anexo 8</t>
  </si>
  <si>
    <r>
      <rPr>
        <b/>
        <sz val="12"/>
        <rFont val="Calibri"/>
        <family val="2"/>
        <scheme val="minor"/>
      </rPr>
      <t xml:space="preserve">PARAGUAY: </t>
    </r>
    <r>
      <rPr>
        <sz val="12"/>
        <rFont val="Calibri"/>
        <family val="2"/>
        <scheme val="minor"/>
      </rPr>
      <t>Nacidos vivos inscriptos por mes de nacimiento, según departamento de inscripción, año 2013.</t>
    </r>
  </si>
  <si>
    <t>Departamento de inscripción</t>
  </si>
  <si>
    <t>Total</t>
  </si>
  <si>
    <t>Mes de nacimiento</t>
  </si>
  <si>
    <t>No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</si>
  <si>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</si>
  <si>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</si>
  <si>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</si>
  <si>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</si>
  <si>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</si>
  <si>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</si>
  <si>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</si>
  <si>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</si>
  <si>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</si>
  <si>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</si>
  <si>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</si>
  <si>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</si>
  <si>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 País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</si>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</sst>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793F7"/>
        <bgColor indexed="64"/>
      </patternFill>
    </fill>
    <fill>
      <patternFill patternType="solid">
        <fgColor rgb="FFFCD8F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5">
    <xf numFmtId="0" fontId="0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13" fillId="0" borderId="0"/>
    <xf numFmtId="0" fontId="3" fillId="0" borderId="0"/>
    <xf numFmtId="168" fontId="1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9" fillId="0" borderId="0"/>
  </cellStyleXfs>
  <cellXfs count="17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0" xfId="1" applyFont="1" applyFill="1" applyBorder="1" applyAlignment="1">
      <alignment horizontal="left" vertical="top" wrapText="1"/>
    </xf>
    <xf numFmtId="3" fontId="10" fillId="3" borderId="0" xfId="0" applyNumberFormat="1" applyFont="1" applyFill="1" applyBorder="1"/>
    <xf numFmtId="164" fontId="0" fillId="0" borderId="0" xfId="0" applyNumberFormat="1"/>
    <xf numFmtId="0" fontId="11" fillId="0" borderId="0" xfId="1" applyFont="1" applyFill="1" applyBorder="1" applyAlignment="1">
      <alignment horizontal="left" vertical="top" wrapText="1"/>
    </xf>
    <xf numFmtId="3" fontId="9" fillId="0" borderId="0" xfId="0" applyNumberFormat="1" applyFont="1"/>
    <xf numFmtId="3" fontId="9" fillId="0" borderId="0" xfId="0" applyNumberFormat="1" applyFont="1" applyFill="1" applyBorder="1"/>
    <xf numFmtId="0" fontId="0" fillId="0" borderId="0" xfId="0" applyFill="1"/>
    <xf numFmtId="0" fontId="0" fillId="0" borderId="5" xfId="0" applyBorder="1"/>
  </cellXfs>
  <cellStyles count="35">
    <cellStyle name="Default" xfId="4"/>
    <cellStyle name="Euro" xfId="5"/>
    <cellStyle name="Euro 2" xfId="6"/>
    <cellStyle name="Millares [0] 2" xfId="7"/>
    <cellStyle name="Millares 10" xfId="8"/>
    <cellStyle name="Millares 11" xfId="9"/>
    <cellStyle name="Millares 13" xfId="10"/>
    <cellStyle name="Millares 14" xfId="11"/>
    <cellStyle name="Millares 2" xfId="12"/>
    <cellStyle name="Millares 2 2" xfId="13"/>
    <cellStyle name="Millares 2_BOQUERON EST POB. 2003 2012 (3)" xfId="14"/>
    <cellStyle name="Millares 3" xfId="15"/>
    <cellStyle name="Millares 4" xfId="16"/>
    <cellStyle name="Millares 5" xfId="17"/>
    <cellStyle name="Millares 6" xfId="18"/>
    <cellStyle name="Millares 7" xfId="19"/>
    <cellStyle name="Millares 8" xfId="20"/>
    <cellStyle name="Millares 8 2" xfId="21"/>
    <cellStyle name="Millares 9" xfId="22"/>
    <cellStyle name="Millares 9 2" xfId="23"/>
    <cellStyle name="Moneda 2" xfId="24"/>
    <cellStyle name="Normal" xfId="0" builtinId="0"/>
    <cellStyle name="Normal 15" xfId="25"/>
    <cellStyle name="Normal 2" xfId="26"/>
    <cellStyle name="Normal 2 2" xfId="27"/>
    <cellStyle name="Normal 2 3" xfId="28"/>
    <cellStyle name="Normal 2 4" xfId="29"/>
    <cellStyle name="Normal 2_Pob estimada y censada 2012(2)" xfId="30"/>
    <cellStyle name="Normal 3" xfId="31"/>
    <cellStyle name="Normal 3 2" xfId="32"/>
    <cellStyle name="Normal 4" xfId="33"/>
    <cellStyle name="Normal 5" xfId="34"/>
    <cellStyle name="Normal_6" xfId="3"/>
    <cellStyle name="Normal_6_1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0688176173108"/>
          <c:y val="0.1905345149528922"/>
          <c:w val="0.82222008834261551"/>
          <c:h val="0.543015810407677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B5FFC3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4.8076923076923107E-2"/>
                  <c:y val="-4.7294217873662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28205128205128E-2"/>
                  <c:y val="-4.365648757216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8076923076923107E-2"/>
                  <c:y val="-5.093223463317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487179487179488E-2"/>
                  <c:y val="-4.0018184354637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871794871794893E-2"/>
                  <c:y val="-4.365648757216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282051282051232E-2"/>
                  <c:y val="-3.638016759512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7692560064607323E-2"/>
                  <c:y val="-5.4570251392687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7692307692307723E-2"/>
                  <c:y val="-4.7294217873662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487179487179488E-2"/>
                  <c:y val="-4.729421787366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487179487179488E-2"/>
                  <c:y val="-3.274215083561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487179487179613E-2"/>
                  <c:y val="-4.729421787366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128205128205128E-2"/>
                  <c:y val="-4.7294217873662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8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'Anexo 8'!$D$5:$O$5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8'!$R$26:$AC$26</c:f>
              <c:numCache>
                <c:formatCode>0.0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  <c:pt idx="11">
                  <c:v>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8304"/>
        <c:axId val="42551552"/>
      </c:lineChart>
      <c:catAx>
        <c:axId val="117858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PY"/>
            </a:pPr>
            <a:endParaRPr lang="es-PY"/>
          </a:p>
        </c:txPr>
        <c:crossAx val="42551552"/>
        <c:crosses val="autoZero"/>
        <c:auto val="1"/>
        <c:lblAlgn val="ctr"/>
        <c:lblOffset val="100"/>
        <c:noMultiLvlLbl val="0"/>
      </c:catAx>
      <c:valAx>
        <c:axId val="4255155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7858304"/>
        <c:crosses val="autoZero"/>
        <c:crossBetween val="between"/>
      </c:valAx>
      <c:spPr>
        <a:noFill/>
        <a:ln w="9525" cap="flat" cmpd="sng" algn="ctr">
          <a:noFill/>
          <a:prstDash val="solid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26</xdr:row>
      <xdr:rowOff>0</xdr:rowOff>
    </xdr:from>
    <xdr:to>
      <xdr:col>30</xdr:col>
      <xdr:colOff>95250</xdr:colOff>
      <xdr:row>28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0.03156</cdr:x>
      <cdr:y>0.05959</cdr:y>
    </cdr:from>
    <cdr:to>
      <cdr:x>0.29358</cdr:x>
      <cdr:y>0.13525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265" y="163614"/>
          <a:ext cx="1023254" cy="207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1100" b="1">
              <a:solidFill>
                <a:schemeClr val="bg1">
                  <a:lumMod val="50000"/>
                </a:schemeClr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</a:rPr>
            <a:t>Porcentaje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cuadros%20de%20nacimiento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.1"/>
      <sheetName val="Cuadro 1.2"/>
      <sheetName val="Cuadro 1.3"/>
      <sheetName val="Cuadro 1.4"/>
      <sheetName val=" Cuadro 1.5"/>
      <sheetName val="Cuadro 1.6"/>
      <sheetName val="Cuadro 1.7"/>
      <sheetName val="Cuadro 1.8"/>
      <sheetName val="Cuadro 1.9"/>
      <sheetName val="Cuadro 1.10"/>
      <sheetName val="Cuadro 1.11"/>
      <sheetName val="Cuadro 1.12"/>
      <sheetName val="Anexo 1"/>
      <sheetName val="Anexo 2"/>
      <sheetName val="Anexo 3"/>
      <sheetName val="Anexo 4"/>
      <sheetName val="Anexo 5"/>
      <sheetName val="Anexo 6"/>
      <sheetName val="Anexo 7"/>
      <sheetName val="Anexo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 t="str">
            <v>Enero</v>
          </cell>
          <cell r="E5" t="str">
            <v>Febrero</v>
          </cell>
          <cell r="F5" t="str">
            <v>Marzo</v>
          </cell>
          <cell r="G5" t="str">
            <v>Abril</v>
          </cell>
          <cell r="H5" t="str">
            <v>Mayo</v>
          </cell>
          <cell r="I5" t="str">
            <v>Junio</v>
          </cell>
          <cell r="J5" t="str">
            <v>Julio</v>
          </cell>
          <cell r="K5" t="str">
            <v>Agosto</v>
          </cell>
          <cell r="L5" t="str">
            <v>Setiembre</v>
          </cell>
          <cell r="M5" t="str">
            <v>Octubre</v>
          </cell>
          <cell r="N5" t="str">
            <v>Noviembre</v>
          </cell>
          <cell r="O5" t="str">
            <v>Diciembre</v>
          </cell>
        </row>
        <row r="26">
          <cell r="S26">
            <v>0</v>
          </cell>
          <cell r="T26">
            <v>0</v>
          </cell>
          <cell r="U26">
            <v>50</v>
          </cell>
          <cell r="V26">
            <v>0</v>
          </cell>
          <cell r="W26">
            <v>0</v>
          </cell>
          <cell r="X26">
            <v>0</v>
          </cell>
          <cell r="Y26">
            <v>25</v>
          </cell>
          <cell r="Z26">
            <v>0</v>
          </cell>
          <cell r="AA26">
            <v>25</v>
          </cell>
          <cell r="AB26">
            <v>0</v>
          </cell>
          <cell r="AC26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7"/>
  <sheetViews>
    <sheetView showGridLines="0" tabSelected="1" workbookViewId="0">
      <selection activeCell="Q2" sqref="Q2"/>
    </sheetView>
  </sheetViews>
  <sheetFormatPr baseColWidth="10" defaultRowHeight="15" x14ac:dyDescent="0.25"/>
  <cols>
    <col min="1" max="1" width="5.42578125" customWidth="1"/>
    <col min="2" max="2" width="24.85546875" customWidth="1"/>
    <col min="3" max="3" width="8.7109375" customWidth="1"/>
    <col min="4" max="15" width="10.42578125" customWidth="1"/>
    <col min="16" max="17" width="8.7109375" customWidth="1"/>
  </cols>
  <sheetData>
    <row r="2" spans="2:29" ht="1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9" ht="1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29" ht="15" customHeight="1" x14ac:dyDescent="0.25">
      <c r="B4" s="4" t="s">
        <v>2</v>
      </c>
      <c r="C4" s="5" t="s">
        <v>3</v>
      </c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 t="s">
        <v>5</v>
      </c>
    </row>
    <row r="5" spans="2:29" ht="15" customHeight="1" x14ac:dyDescent="0.25">
      <c r="B5" s="4"/>
      <c r="C5" s="5"/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6"/>
    </row>
    <row r="6" spans="2:29" ht="15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29" ht="15" customHeight="1" x14ac:dyDescent="0.25">
      <c r="B7" s="9" t="s">
        <v>18</v>
      </c>
      <c r="C7" s="10">
        <v>70385</v>
      </c>
      <c r="D7" s="10">
        <v>6366</v>
      </c>
      <c r="E7" s="10">
        <v>6126</v>
      </c>
      <c r="F7" s="10">
        <v>6453</v>
      </c>
      <c r="G7" s="10">
        <v>6274</v>
      </c>
      <c r="H7" s="10">
        <v>6131</v>
      </c>
      <c r="I7" s="10">
        <v>5586</v>
      </c>
      <c r="J7" s="10">
        <v>5733</v>
      </c>
      <c r="K7" s="10">
        <v>5817</v>
      </c>
      <c r="L7" s="10">
        <v>5137</v>
      </c>
      <c r="M7" s="10">
        <v>5326</v>
      </c>
      <c r="N7" s="10">
        <v>5166</v>
      </c>
      <c r="O7" s="10">
        <v>6182</v>
      </c>
      <c r="P7" s="10">
        <v>88</v>
      </c>
      <c r="R7" s="11"/>
      <c r="S7" s="11">
        <f t="shared" ref="S7:AC7" si="0">+E7/63926*100</f>
        <v>9.5829552920564396</v>
      </c>
      <c r="T7" s="11">
        <f t="shared" si="0"/>
        <v>10.094484247411069</v>
      </c>
      <c r="U7" s="11">
        <f t="shared" si="0"/>
        <v>9.8144729843881997</v>
      </c>
      <c r="V7" s="11">
        <f>+H7/63926*100</f>
        <v>9.5907768357162979</v>
      </c>
      <c r="W7" s="11">
        <f t="shared" si="0"/>
        <v>8.7382285767919168</v>
      </c>
      <c r="X7" s="11">
        <f t="shared" si="0"/>
        <v>8.9681819603917017</v>
      </c>
      <c r="Y7" s="11">
        <f t="shared" si="0"/>
        <v>9.0995838938772966</v>
      </c>
      <c r="Z7" s="11">
        <f t="shared" si="0"/>
        <v>8.0358539561367834</v>
      </c>
      <c r="AA7" s="11">
        <f t="shared" si="0"/>
        <v>8.3315083064793676</v>
      </c>
      <c r="AB7" s="11">
        <f t="shared" si="0"/>
        <v>8.081218909363951</v>
      </c>
      <c r="AC7" s="11">
        <f t="shared" si="0"/>
        <v>9.670556581046835</v>
      </c>
    </row>
    <row r="8" spans="2:29" ht="15" customHeight="1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29" ht="15" customHeight="1" x14ac:dyDescent="0.25">
      <c r="B9" s="12" t="s">
        <v>19</v>
      </c>
      <c r="C9" s="14">
        <v>12348</v>
      </c>
      <c r="D9" s="14">
        <v>1141</v>
      </c>
      <c r="E9" s="14">
        <v>968</v>
      </c>
      <c r="F9" s="14">
        <v>1060</v>
      </c>
      <c r="G9" s="14">
        <v>998</v>
      </c>
      <c r="H9" s="14">
        <v>1089</v>
      </c>
      <c r="I9" s="14">
        <v>1071</v>
      </c>
      <c r="J9" s="14">
        <v>950</v>
      </c>
      <c r="K9" s="14">
        <v>1029</v>
      </c>
      <c r="L9" s="14">
        <v>903</v>
      </c>
      <c r="M9" s="14">
        <v>880</v>
      </c>
      <c r="N9" s="14">
        <v>1007</v>
      </c>
      <c r="O9" s="14">
        <v>1241</v>
      </c>
      <c r="P9" s="14">
        <v>11</v>
      </c>
      <c r="Q9" s="15"/>
      <c r="R9" s="11"/>
      <c r="S9" s="11">
        <f t="shared" ref="S9:AC9" si="1">+E9/11576*100</f>
        <v>8.3621285418106428</v>
      </c>
      <c r="T9" s="11">
        <f t="shared" si="1"/>
        <v>9.1568762957843823</v>
      </c>
      <c r="U9" s="11">
        <f t="shared" si="1"/>
        <v>8.6212854181064262</v>
      </c>
      <c r="V9" s="11">
        <f t="shared" si="1"/>
        <v>9.4073946095369738</v>
      </c>
      <c r="W9" s="11">
        <f t="shared" si="1"/>
        <v>9.2519004837595027</v>
      </c>
      <c r="X9" s="11">
        <f t="shared" si="1"/>
        <v>8.2066344160331717</v>
      </c>
      <c r="Y9" s="11">
        <f t="shared" si="1"/>
        <v>8.8890808569454034</v>
      </c>
      <c r="Z9" s="11">
        <f t="shared" si="1"/>
        <v>7.80062197650311</v>
      </c>
      <c r="AA9" s="11">
        <f t="shared" si="1"/>
        <v>7.6019350380096746</v>
      </c>
      <c r="AB9" s="11">
        <f t="shared" si="1"/>
        <v>8.6990324809951627</v>
      </c>
      <c r="AC9" s="11">
        <f t="shared" si="1"/>
        <v>10.72045611610228</v>
      </c>
    </row>
    <row r="10" spans="2:29" ht="15" customHeight="1" x14ac:dyDescent="0.25">
      <c r="B10" s="12" t="s">
        <v>20</v>
      </c>
      <c r="C10" s="14">
        <v>2063</v>
      </c>
      <c r="D10" s="14">
        <v>190</v>
      </c>
      <c r="E10" s="14">
        <v>205</v>
      </c>
      <c r="F10" s="14">
        <v>209</v>
      </c>
      <c r="G10" s="14">
        <v>197</v>
      </c>
      <c r="H10" s="14">
        <v>191</v>
      </c>
      <c r="I10" s="14">
        <v>165</v>
      </c>
      <c r="J10" s="14">
        <v>166</v>
      </c>
      <c r="K10" s="14">
        <v>157</v>
      </c>
      <c r="L10" s="14">
        <v>142</v>
      </c>
      <c r="M10" s="14">
        <v>153</v>
      </c>
      <c r="N10" s="14">
        <v>141</v>
      </c>
      <c r="O10" s="14">
        <v>142</v>
      </c>
      <c r="P10" s="14">
        <v>5</v>
      </c>
      <c r="R10" s="11"/>
      <c r="S10" s="11">
        <f t="shared" ref="S10:AC10" si="2">+E10/1871*100</f>
        <v>10.956707642971674</v>
      </c>
      <c r="T10" s="11">
        <f t="shared" si="2"/>
        <v>11.17049706039551</v>
      </c>
      <c r="U10" s="11">
        <f t="shared" si="2"/>
        <v>10.529128808123998</v>
      </c>
      <c r="V10" s="11">
        <f t="shared" si="2"/>
        <v>10.208444681988242</v>
      </c>
      <c r="W10" s="11">
        <f t="shared" si="2"/>
        <v>8.818813468733298</v>
      </c>
      <c r="X10" s="11">
        <f t="shared" si="2"/>
        <v>8.8722608230892579</v>
      </c>
      <c r="Y10" s="11">
        <f t="shared" si="2"/>
        <v>8.3912346338856239</v>
      </c>
      <c r="Z10" s="11">
        <f t="shared" si="2"/>
        <v>7.5895243185462311</v>
      </c>
      <c r="AA10" s="11">
        <f t="shared" si="2"/>
        <v>8.1774452164617841</v>
      </c>
      <c r="AB10" s="11">
        <f t="shared" si="2"/>
        <v>7.5360769641902721</v>
      </c>
      <c r="AC10" s="11">
        <f t="shared" si="2"/>
        <v>7.5895243185462311</v>
      </c>
    </row>
    <row r="11" spans="2:29" ht="15" customHeight="1" x14ac:dyDescent="0.25">
      <c r="B11" s="12" t="s">
        <v>21</v>
      </c>
      <c r="C11" s="14">
        <v>3229</v>
      </c>
      <c r="D11" s="14">
        <v>318</v>
      </c>
      <c r="E11" s="14">
        <v>277</v>
      </c>
      <c r="F11" s="14">
        <v>309</v>
      </c>
      <c r="G11" s="14">
        <v>278</v>
      </c>
      <c r="H11" s="14">
        <v>324</v>
      </c>
      <c r="I11" s="14">
        <v>258</v>
      </c>
      <c r="J11" s="14">
        <v>282</v>
      </c>
      <c r="K11" s="14">
        <v>238</v>
      </c>
      <c r="L11" s="14">
        <v>239</v>
      </c>
      <c r="M11" s="14">
        <v>237</v>
      </c>
      <c r="N11" s="14">
        <v>208</v>
      </c>
      <c r="O11" s="14">
        <v>254</v>
      </c>
      <c r="P11" s="14">
        <v>7</v>
      </c>
      <c r="R11" s="11"/>
      <c r="S11" s="11">
        <f t="shared" ref="S11:AC11" si="3">+E11/2900*100</f>
        <v>9.5517241379310356</v>
      </c>
      <c r="T11" s="11">
        <f t="shared" si="3"/>
        <v>10.655172413793103</v>
      </c>
      <c r="U11" s="11">
        <f t="shared" si="3"/>
        <v>9.5862068965517242</v>
      </c>
      <c r="V11" s="11">
        <f t="shared" si="3"/>
        <v>11.172413793103448</v>
      </c>
      <c r="W11" s="11">
        <f t="shared" si="3"/>
        <v>8.8965517241379306</v>
      </c>
      <c r="X11" s="11">
        <f t="shared" si="3"/>
        <v>9.7241379310344822</v>
      </c>
      <c r="Y11" s="11">
        <f t="shared" si="3"/>
        <v>8.2068965517241388</v>
      </c>
      <c r="Z11" s="11">
        <f t="shared" si="3"/>
        <v>8.2413793103448274</v>
      </c>
      <c r="AA11" s="11">
        <f t="shared" si="3"/>
        <v>8.1724137931034484</v>
      </c>
      <c r="AB11" s="11">
        <f t="shared" si="3"/>
        <v>7.1724137931034475</v>
      </c>
      <c r="AC11" s="11">
        <f t="shared" si="3"/>
        <v>8.7586206896551726</v>
      </c>
    </row>
    <row r="12" spans="2:29" ht="15" customHeight="1" x14ac:dyDescent="0.25">
      <c r="B12" s="12" t="s">
        <v>22</v>
      </c>
      <c r="C12" s="14">
        <v>2755</v>
      </c>
      <c r="D12" s="14">
        <v>235</v>
      </c>
      <c r="E12" s="14">
        <v>216</v>
      </c>
      <c r="F12" s="14">
        <v>295</v>
      </c>
      <c r="G12" s="14">
        <v>261</v>
      </c>
      <c r="H12" s="14">
        <v>252</v>
      </c>
      <c r="I12" s="14">
        <v>214</v>
      </c>
      <c r="J12" s="14">
        <v>219</v>
      </c>
      <c r="K12" s="14">
        <v>245</v>
      </c>
      <c r="L12" s="14">
        <v>222</v>
      </c>
      <c r="M12" s="14">
        <v>191</v>
      </c>
      <c r="N12" s="14">
        <v>187</v>
      </c>
      <c r="O12" s="14">
        <v>212</v>
      </c>
      <c r="P12" s="14">
        <v>6</v>
      </c>
      <c r="R12" s="11"/>
      <c r="S12" s="11">
        <f t="shared" ref="S12:AC12" si="4">+E12/2478*100</f>
        <v>8.7167070217917662</v>
      </c>
      <c r="T12" s="11">
        <f t="shared" si="4"/>
        <v>11.904761904761903</v>
      </c>
      <c r="U12" s="11">
        <f t="shared" si="4"/>
        <v>10.53268765133172</v>
      </c>
      <c r="V12" s="11">
        <f t="shared" si="4"/>
        <v>10.16949152542373</v>
      </c>
      <c r="W12" s="11">
        <f t="shared" si="4"/>
        <v>8.6359967715899923</v>
      </c>
      <c r="X12" s="11">
        <f t="shared" si="4"/>
        <v>8.8377723970944313</v>
      </c>
      <c r="Y12" s="11">
        <f t="shared" si="4"/>
        <v>9.8870056497175138</v>
      </c>
      <c r="Z12" s="11">
        <f t="shared" si="4"/>
        <v>8.9588377723970947</v>
      </c>
      <c r="AA12" s="11">
        <f t="shared" si="4"/>
        <v>7.7078288942695723</v>
      </c>
      <c r="AB12" s="11">
        <f t="shared" si="4"/>
        <v>7.5464083938660202</v>
      </c>
      <c r="AC12" s="11">
        <f t="shared" si="4"/>
        <v>8.5552865213882168</v>
      </c>
    </row>
    <row r="13" spans="2:29" ht="15" customHeight="1" x14ac:dyDescent="0.25">
      <c r="B13" s="12" t="s">
        <v>23</v>
      </c>
      <c r="C13" s="14">
        <v>2142</v>
      </c>
      <c r="D13" s="14">
        <v>195</v>
      </c>
      <c r="E13" s="14">
        <v>217</v>
      </c>
      <c r="F13" s="14">
        <v>193</v>
      </c>
      <c r="G13" s="14">
        <v>189</v>
      </c>
      <c r="H13" s="14">
        <v>194</v>
      </c>
      <c r="I13" s="14">
        <v>170</v>
      </c>
      <c r="J13" s="14">
        <v>171</v>
      </c>
      <c r="K13" s="14">
        <v>177</v>
      </c>
      <c r="L13" s="14">
        <v>161</v>
      </c>
      <c r="M13" s="14">
        <v>169</v>
      </c>
      <c r="N13" s="14">
        <v>136</v>
      </c>
      <c r="O13" s="14">
        <v>169</v>
      </c>
      <c r="P13" s="14">
        <v>1</v>
      </c>
      <c r="R13" s="11"/>
      <c r="S13" s="11">
        <f t="shared" ref="S13:AC13" si="5">+E13/1938*100</f>
        <v>11.197110423116616</v>
      </c>
      <c r="T13" s="11">
        <f t="shared" si="5"/>
        <v>9.9587203302373588</v>
      </c>
      <c r="U13" s="11">
        <f t="shared" si="5"/>
        <v>9.7523219814241493</v>
      </c>
      <c r="V13" s="11">
        <f t="shared" si="5"/>
        <v>10.010319917440661</v>
      </c>
      <c r="W13" s="11">
        <f t="shared" si="5"/>
        <v>8.7719298245614024</v>
      </c>
      <c r="X13" s="11">
        <f t="shared" si="5"/>
        <v>8.8235294117647065</v>
      </c>
      <c r="Y13" s="11">
        <f t="shared" si="5"/>
        <v>9.1331269349845208</v>
      </c>
      <c r="Z13" s="11">
        <f t="shared" si="5"/>
        <v>8.3075335397316827</v>
      </c>
      <c r="AA13" s="11">
        <f t="shared" si="5"/>
        <v>8.7203302373581018</v>
      </c>
      <c r="AB13" s="11">
        <f t="shared" si="5"/>
        <v>7.0175438596491224</v>
      </c>
      <c r="AC13" s="11">
        <f t="shared" si="5"/>
        <v>8.7203302373581018</v>
      </c>
    </row>
    <row r="14" spans="2:29" ht="15" customHeight="1" x14ac:dyDescent="0.25">
      <c r="B14" s="12" t="s">
        <v>24</v>
      </c>
      <c r="C14" s="14">
        <v>4979</v>
      </c>
      <c r="D14" s="14">
        <v>447</v>
      </c>
      <c r="E14" s="14">
        <v>456</v>
      </c>
      <c r="F14" s="14">
        <v>447</v>
      </c>
      <c r="G14" s="14">
        <v>455</v>
      </c>
      <c r="H14" s="14">
        <v>421</v>
      </c>
      <c r="I14" s="14">
        <v>365</v>
      </c>
      <c r="J14" s="14">
        <v>362</v>
      </c>
      <c r="K14" s="14">
        <v>433</v>
      </c>
      <c r="L14" s="14">
        <v>366</v>
      </c>
      <c r="M14" s="14">
        <v>417</v>
      </c>
      <c r="N14" s="14">
        <v>368</v>
      </c>
      <c r="O14" s="14">
        <v>440</v>
      </c>
      <c r="P14" s="14">
        <v>2</v>
      </c>
      <c r="R14" s="11"/>
      <c r="S14" s="11">
        <f t="shared" ref="S14:AC14" si="6">+E14/4457*100</f>
        <v>10.231097150549697</v>
      </c>
      <c r="T14" s="11">
        <f t="shared" si="6"/>
        <v>10.029167601525691</v>
      </c>
      <c r="U14" s="11">
        <f t="shared" si="6"/>
        <v>10.208660533991475</v>
      </c>
      <c r="V14" s="11">
        <f t="shared" si="6"/>
        <v>9.4458155710118916</v>
      </c>
      <c r="W14" s="11">
        <f t="shared" si="6"/>
        <v>8.189365043751403</v>
      </c>
      <c r="X14" s="11">
        <f t="shared" si="6"/>
        <v>8.1220551940767329</v>
      </c>
      <c r="Y14" s="11">
        <f t="shared" si="6"/>
        <v>9.7150549697105681</v>
      </c>
      <c r="Z14" s="11">
        <f t="shared" si="6"/>
        <v>8.2118016603096251</v>
      </c>
      <c r="AA14" s="11">
        <f t="shared" si="6"/>
        <v>9.3560691047789994</v>
      </c>
      <c r="AB14" s="11">
        <f t="shared" si="6"/>
        <v>8.2566748934260712</v>
      </c>
      <c r="AC14" s="11">
        <f t="shared" si="6"/>
        <v>9.8721112856181286</v>
      </c>
    </row>
    <row r="15" spans="2:29" ht="15" customHeight="1" x14ac:dyDescent="0.25">
      <c r="B15" s="12" t="s">
        <v>25</v>
      </c>
      <c r="C15" s="14">
        <v>990</v>
      </c>
      <c r="D15" s="14">
        <v>97</v>
      </c>
      <c r="E15" s="14">
        <v>103</v>
      </c>
      <c r="F15" s="14">
        <v>88</v>
      </c>
      <c r="G15" s="14">
        <v>74</v>
      </c>
      <c r="H15" s="14">
        <v>73</v>
      </c>
      <c r="I15" s="14">
        <v>69</v>
      </c>
      <c r="J15" s="14">
        <v>78</v>
      </c>
      <c r="K15" s="14">
        <v>88</v>
      </c>
      <c r="L15" s="14">
        <v>84</v>
      </c>
      <c r="M15" s="14">
        <v>71</v>
      </c>
      <c r="N15" s="14">
        <v>71</v>
      </c>
      <c r="O15" s="14">
        <v>92</v>
      </c>
      <c r="P15" s="14">
        <v>2</v>
      </c>
      <c r="R15" s="11"/>
      <c r="S15" s="11">
        <f t="shared" ref="S15:AC15" si="7">+E15/827*100</f>
        <v>12.454655380894801</v>
      </c>
      <c r="T15" s="11">
        <f t="shared" si="7"/>
        <v>10.640870616686819</v>
      </c>
      <c r="U15" s="11">
        <f t="shared" si="7"/>
        <v>8.9480048367593703</v>
      </c>
      <c r="V15" s="11">
        <f t="shared" si="7"/>
        <v>8.827085852478838</v>
      </c>
      <c r="W15" s="11">
        <f t="shared" si="7"/>
        <v>8.3434099153567107</v>
      </c>
      <c r="X15" s="11">
        <f t="shared" si="7"/>
        <v>9.4316807738814994</v>
      </c>
      <c r="Y15" s="11">
        <f t="shared" si="7"/>
        <v>10.640870616686819</v>
      </c>
      <c r="Z15" s="11">
        <f t="shared" si="7"/>
        <v>10.157194679564691</v>
      </c>
      <c r="AA15" s="11">
        <f t="shared" si="7"/>
        <v>8.5852478839177753</v>
      </c>
      <c r="AB15" s="11">
        <f t="shared" si="7"/>
        <v>8.5852478839177753</v>
      </c>
      <c r="AC15" s="11">
        <f t="shared" si="7"/>
        <v>11.124546553808948</v>
      </c>
    </row>
    <row r="16" spans="2:29" ht="15" customHeight="1" x14ac:dyDescent="0.25">
      <c r="B16" s="12" t="s">
        <v>26</v>
      </c>
      <c r="C16" s="14">
        <v>4249</v>
      </c>
      <c r="D16" s="14">
        <v>416</v>
      </c>
      <c r="E16" s="14">
        <v>376</v>
      </c>
      <c r="F16" s="14">
        <v>374</v>
      </c>
      <c r="G16" s="14">
        <v>396</v>
      </c>
      <c r="H16" s="14">
        <v>356</v>
      </c>
      <c r="I16" s="14">
        <v>313</v>
      </c>
      <c r="J16" s="14">
        <v>343</v>
      </c>
      <c r="K16" s="14">
        <v>379</v>
      </c>
      <c r="L16" s="14">
        <v>315</v>
      </c>
      <c r="M16" s="14">
        <v>304</v>
      </c>
      <c r="N16" s="14">
        <v>300</v>
      </c>
      <c r="O16" s="14">
        <v>370</v>
      </c>
      <c r="P16" s="14">
        <v>7</v>
      </c>
      <c r="R16" s="11"/>
      <c r="S16" s="11">
        <f t="shared" ref="S16:AC16" si="8">+E16/3697*100</f>
        <v>10.170408439275088</v>
      </c>
      <c r="T16" s="11">
        <f t="shared" si="8"/>
        <v>10.1163105220449</v>
      </c>
      <c r="U16" s="11">
        <f t="shared" si="8"/>
        <v>10.711387611576955</v>
      </c>
      <c r="V16" s="11">
        <f t="shared" si="8"/>
        <v>9.6294292669732222</v>
      </c>
      <c r="W16" s="11">
        <f t="shared" si="8"/>
        <v>8.4663240465242087</v>
      </c>
      <c r="X16" s="11">
        <f t="shared" si="8"/>
        <v>9.2777928049770093</v>
      </c>
      <c r="Y16" s="11">
        <f t="shared" si="8"/>
        <v>10.251555315120369</v>
      </c>
      <c r="Z16" s="11">
        <f t="shared" si="8"/>
        <v>8.5204219637543961</v>
      </c>
      <c r="AA16" s="11">
        <f t="shared" si="8"/>
        <v>8.2228834189883688</v>
      </c>
      <c r="AB16" s="11">
        <f t="shared" si="8"/>
        <v>8.1146875845279958</v>
      </c>
      <c r="AC16" s="11">
        <f t="shared" si="8"/>
        <v>10.008114687584529</v>
      </c>
    </row>
    <row r="17" spans="2:29" ht="15" customHeight="1" x14ac:dyDescent="0.25">
      <c r="B17" s="12" t="s">
        <v>27</v>
      </c>
      <c r="C17" s="14">
        <v>1230</v>
      </c>
      <c r="D17" s="14">
        <v>92</v>
      </c>
      <c r="E17" s="14">
        <v>107</v>
      </c>
      <c r="F17" s="14">
        <v>87</v>
      </c>
      <c r="G17" s="14">
        <v>128</v>
      </c>
      <c r="H17" s="14">
        <v>104</v>
      </c>
      <c r="I17" s="14">
        <v>101</v>
      </c>
      <c r="J17" s="14">
        <v>91</v>
      </c>
      <c r="K17" s="14">
        <v>103</v>
      </c>
      <c r="L17" s="14">
        <v>92</v>
      </c>
      <c r="M17" s="14">
        <v>98</v>
      </c>
      <c r="N17" s="14">
        <v>106</v>
      </c>
      <c r="O17" s="14">
        <v>117</v>
      </c>
      <c r="P17" s="14">
        <v>4</v>
      </c>
      <c r="R17" s="11"/>
      <c r="S17" s="11">
        <f t="shared" ref="S17:AC17" si="9">+E17/1132*100</f>
        <v>9.4522968197879855</v>
      </c>
      <c r="T17" s="11">
        <f t="shared" si="9"/>
        <v>7.6855123674911665</v>
      </c>
      <c r="U17" s="11">
        <f t="shared" si="9"/>
        <v>11.307420494699647</v>
      </c>
      <c r="V17" s="11">
        <f t="shared" si="9"/>
        <v>9.1872791519434625</v>
      </c>
      <c r="W17" s="11">
        <f t="shared" si="9"/>
        <v>8.9222614840989394</v>
      </c>
      <c r="X17" s="11">
        <f t="shared" si="9"/>
        <v>8.0388692579505303</v>
      </c>
      <c r="Y17" s="11">
        <f t="shared" si="9"/>
        <v>9.0989399293286208</v>
      </c>
      <c r="Z17" s="11">
        <f t="shared" si="9"/>
        <v>8.1272084805653702</v>
      </c>
      <c r="AA17" s="11">
        <f t="shared" si="9"/>
        <v>8.6572438162544181</v>
      </c>
      <c r="AB17" s="11">
        <f t="shared" si="9"/>
        <v>9.3639575971731439</v>
      </c>
      <c r="AC17" s="11">
        <f t="shared" si="9"/>
        <v>10.335689045936396</v>
      </c>
    </row>
    <row r="18" spans="2:29" ht="15" customHeight="1" x14ac:dyDescent="0.25">
      <c r="B18" s="12" t="s">
        <v>28</v>
      </c>
      <c r="C18" s="14">
        <v>2079</v>
      </c>
      <c r="D18" s="14">
        <v>165</v>
      </c>
      <c r="E18" s="14">
        <v>175</v>
      </c>
      <c r="F18" s="14">
        <v>201</v>
      </c>
      <c r="G18" s="14">
        <v>155</v>
      </c>
      <c r="H18" s="14">
        <v>188</v>
      </c>
      <c r="I18" s="14">
        <v>178</v>
      </c>
      <c r="J18" s="14">
        <v>180</v>
      </c>
      <c r="K18" s="14">
        <v>158</v>
      </c>
      <c r="L18" s="14">
        <v>169</v>
      </c>
      <c r="M18" s="14">
        <v>152</v>
      </c>
      <c r="N18" s="14">
        <v>153</v>
      </c>
      <c r="O18" s="14">
        <v>202</v>
      </c>
      <c r="P18" s="14">
        <v>3</v>
      </c>
      <c r="R18" s="11"/>
      <c r="S18" s="11">
        <f t="shared" ref="S18:AC18" si="10">+E18/1834*100</f>
        <v>9.5419847328244281</v>
      </c>
      <c r="T18" s="11">
        <f t="shared" si="10"/>
        <v>10.959651035986914</v>
      </c>
      <c r="U18" s="11">
        <f t="shared" si="10"/>
        <v>8.4514721919302058</v>
      </c>
      <c r="V18" s="11">
        <f t="shared" si="10"/>
        <v>10.25081788440567</v>
      </c>
      <c r="W18" s="11">
        <f t="shared" si="10"/>
        <v>9.7055616139585599</v>
      </c>
      <c r="X18" s="11">
        <f t="shared" si="10"/>
        <v>9.8146128680479823</v>
      </c>
      <c r="Y18" s="11">
        <f t="shared" si="10"/>
        <v>8.6150490730643412</v>
      </c>
      <c r="Z18" s="11">
        <f t="shared" si="10"/>
        <v>9.2148309705561626</v>
      </c>
      <c r="AA18" s="11">
        <f t="shared" si="10"/>
        <v>8.287895310796074</v>
      </c>
      <c r="AB18" s="11">
        <f t="shared" si="10"/>
        <v>8.3424209378407852</v>
      </c>
      <c r="AC18" s="11">
        <f t="shared" si="10"/>
        <v>11.014176663031625</v>
      </c>
    </row>
    <row r="19" spans="2:29" ht="15" customHeight="1" x14ac:dyDescent="0.25">
      <c r="B19" s="12" t="s">
        <v>29</v>
      </c>
      <c r="C19" s="14">
        <v>9075</v>
      </c>
      <c r="D19" s="14">
        <v>840</v>
      </c>
      <c r="E19" s="14">
        <v>786</v>
      </c>
      <c r="F19" s="14">
        <v>857</v>
      </c>
      <c r="G19" s="14">
        <v>838</v>
      </c>
      <c r="H19" s="14">
        <v>758</v>
      </c>
      <c r="I19" s="14">
        <v>753</v>
      </c>
      <c r="J19" s="14">
        <v>781</v>
      </c>
      <c r="K19" s="14">
        <v>765</v>
      </c>
      <c r="L19" s="14">
        <v>660</v>
      </c>
      <c r="M19" s="14">
        <v>639</v>
      </c>
      <c r="N19" s="14">
        <v>651</v>
      </c>
      <c r="O19" s="14">
        <v>735</v>
      </c>
      <c r="P19" s="14">
        <v>12</v>
      </c>
      <c r="R19" s="11"/>
      <c r="S19" s="11">
        <f t="shared" ref="S19:AC19" si="11">+E19/8183*100</f>
        <v>9.6052792374434794</v>
      </c>
      <c r="T19" s="11">
        <f t="shared" si="11"/>
        <v>10.472931687645119</v>
      </c>
      <c r="U19" s="11">
        <f t="shared" si="11"/>
        <v>10.24074300378834</v>
      </c>
      <c r="V19" s="11">
        <f t="shared" si="11"/>
        <v>9.2631064401808629</v>
      </c>
      <c r="W19" s="11">
        <f t="shared" si="11"/>
        <v>9.2020041549553948</v>
      </c>
      <c r="X19" s="11">
        <f t="shared" si="11"/>
        <v>9.5441769522180131</v>
      </c>
      <c r="Y19" s="11">
        <f t="shared" si="11"/>
        <v>9.3486496394965179</v>
      </c>
      <c r="Z19" s="11">
        <f t="shared" si="11"/>
        <v>8.0655016497617016</v>
      </c>
      <c r="AA19" s="11">
        <f t="shared" si="11"/>
        <v>7.8088720518147374</v>
      </c>
      <c r="AB19" s="11">
        <f t="shared" si="11"/>
        <v>7.9555175363558588</v>
      </c>
      <c r="AC19" s="11">
        <f t="shared" si="11"/>
        <v>8.9820359281437128</v>
      </c>
    </row>
    <row r="20" spans="2:29" ht="15" customHeight="1" x14ac:dyDescent="0.25">
      <c r="B20" s="12" t="s">
        <v>30</v>
      </c>
      <c r="C20" s="14">
        <v>19910</v>
      </c>
      <c r="D20" s="14">
        <v>1815</v>
      </c>
      <c r="E20" s="14">
        <v>1773</v>
      </c>
      <c r="F20" s="14">
        <v>1850</v>
      </c>
      <c r="G20" s="14">
        <v>1841</v>
      </c>
      <c r="H20" s="14">
        <v>1729</v>
      </c>
      <c r="I20" s="14">
        <v>1496</v>
      </c>
      <c r="J20" s="14">
        <v>1671</v>
      </c>
      <c r="K20" s="14">
        <v>1581</v>
      </c>
      <c r="L20" s="14">
        <v>1372</v>
      </c>
      <c r="M20" s="14">
        <v>1552</v>
      </c>
      <c r="N20" s="14">
        <v>1447</v>
      </c>
      <c r="O20" s="14">
        <v>1765</v>
      </c>
      <c r="P20" s="14">
        <v>18</v>
      </c>
      <c r="R20" s="11"/>
      <c r="S20" s="11">
        <f t="shared" ref="S20:AC20" si="12">+E20/18201*100</f>
        <v>9.7412230097247399</v>
      </c>
      <c r="T20" s="11">
        <f t="shared" si="12"/>
        <v>10.164276688094061</v>
      </c>
      <c r="U20" s="11">
        <f t="shared" si="12"/>
        <v>10.114828855557386</v>
      </c>
      <c r="V20" s="11">
        <f t="shared" si="12"/>
        <v>9.4994780506565561</v>
      </c>
      <c r="W20" s="11">
        <f t="shared" si="12"/>
        <v>8.2193286083182251</v>
      </c>
      <c r="X20" s="11">
        <f t="shared" si="12"/>
        <v>9.1808142409757707</v>
      </c>
      <c r="Y20" s="11">
        <f t="shared" si="12"/>
        <v>8.6863359156090318</v>
      </c>
      <c r="Z20" s="11">
        <f t="shared" si="12"/>
        <v>7.5380473600351632</v>
      </c>
      <c r="AA20" s="11">
        <f t="shared" si="12"/>
        <v>8.5270040107686391</v>
      </c>
      <c r="AB20" s="11">
        <f t="shared" si="12"/>
        <v>7.950112631174111</v>
      </c>
      <c r="AC20" s="11">
        <f t="shared" si="12"/>
        <v>9.6972693808032524</v>
      </c>
    </row>
    <row r="21" spans="2:29" ht="15" customHeight="1" x14ac:dyDescent="0.25">
      <c r="B21" s="12" t="s">
        <v>31</v>
      </c>
      <c r="C21" s="14">
        <v>787</v>
      </c>
      <c r="D21" s="14">
        <v>70</v>
      </c>
      <c r="E21" s="14">
        <v>75</v>
      </c>
      <c r="F21" s="14">
        <v>70</v>
      </c>
      <c r="G21" s="14">
        <v>83</v>
      </c>
      <c r="H21" s="14">
        <v>61</v>
      </c>
      <c r="I21" s="14">
        <v>57</v>
      </c>
      <c r="J21" s="14">
        <v>72</v>
      </c>
      <c r="K21" s="14">
        <v>75</v>
      </c>
      <c r="L21" s="14">
        <v>60</v>
      </c>
      <c r="M21" s="14">
        <v>59</v>
      </c>
      <c r="N21" s="14">
        <v>53</v>
      </c>
      <c r="O21" s="14">
        <v>50</v>
      </c>
      <c r="P21" s="14">
        <v>2</v>
      </c>
      <c r="R21" s="11"/>
      <c r="S21" s="11">
        <f t="shared" ref="S21:AC21" si="13">+E21/754*100</f>
        <v>9.9469496021220163</v>
      </c>
      <c r="T21" s="11">
        <f t="shared" si="13"/>
        <v>9.2838196286472154</v>
      </c>
      <c r="U21" s="11">
        <f t="shared" si="13"/>
        <v>11.007957559681698</v>
      </c>
      <c r="V21" s="11">
        <f t="shared" si="13"/>
        <v>8.0901856763925739</v>
      </c>
      <c r="W21" s="11">
        <f t="shared" si="13"/>
        <v>7.5596816976127315</v>
      </c>
      <c r="X21" s="11">
        <f t="shared" si="13"/>
        <v>9.549071618037134</v>
      </c>
      <c r="Y21" s="11">
        <f t="shared" si="13"/>
        <v>9.9469496021220163</v>
      </c>
      <c r="Z21" s="11">
        <f t="shared" si="13"/>
        <v>7.957559681697612</v>
      </c>
      <c r="AA21" s="11">
        <f t="shared" si="13"/>
        <v>7.8249336870026527</v>
      </c>
      <c r="AB21" s="11">
        <f t="shared" si="13"/>
        <v>7.0291777188328908</v>
      </c>
      <c r="AC21" s="11">
        <f t="shared" si="13"/>
        <v>6.6312997347480112</v>
      </c>
    </row>
    <row r="22" spans="2:29" ht="15" customHeight="1" x14ac:dyDescent="0.25">
      <c r="B22" s="12" t="s">
        <v>32</v>
      </c>
      <c r="C22" s="14">
        <v>1687</v>
      </c>
      <c r="D22" s="14">
        <v>108</v>
      </c>
      <c r="E22" s="14">
        <v>148</v>
      </c>
      <c r="F22" s="14">
        <v>169</v>
      </c>
      <c r="G22" s="14">
        <v>167</v>
      </c>
      <c r="H22" s="14">
        <v>159</v>
      </c>
      <c r="I22" s="14">
        <v>137</v>
      </c>
      <c r="J22" s="14">
        <v>144</v>
      </c>
      <c r="K22" s="14">
        <v>139</v>
      </c>
      <c r="L22" s="14">
        <v>119</v>
      </c>
      <c r="M22" s="14">
        <v>149</v>
      </c>
      <c r="N22" s="14">
        <v>124</v>
      </c>
      <c r="O22" s="14">
        <v>120</v>
      </c>
      <c r="P22" s="14">
        <v>4</v>
      </c>
      <c r="R22" s="11"/>
      <c r="S22" s="11">
        <f t="shared" ref="S22:AC22" si="14">+E22/1534*100</f>
        <v>9.6479791395045638</v>
      </c>
      <c r="T22" s="11">
        <f t="shared" si="14"/>
        <v>11.016949152542372</v>
      </c>
      <c r="U22" s="11">
        <f t="shared" si="14"/>
        <v>10.886571056062582</v>
      </c>
      <c r="V22" s="11">
        <f t="shared" si="14"/>
        <v>10.365058670143416</v>
      </c>
      <c r="W22" s="11">
        <f t="shared" si="14"/>
        <v>8.9308996088657118</v>
      </c>
      <c r="X22" s="11">
        <f t="shared" si="14"/>
        <v>9.3872229465449806</v>
      </c>
      <c r="Y22" s="11">
        <f t="shared" si="14"/>
        <v>9.0612777053455016</v>
      </c>
      <c r="Z22" s="11">
        <f t="shared" si="14"/>
        <v>7.7574967405475883</v>
      </c>
      <c r="AA22" s="11">
        <f t="shared" si="14"/>
        <v>9.7131681877444578</v>
      </c>
      <c r="AB22" s="11">
        <f t="shared" si="14"/>
        <v>8.0834419817470664</v>
      </c>
      <c r="AC22" s="11">
        <f t="shared" si="14"/>
        <v>7.8226857887874841</v>
      </c>
    </row>
    <row r="23" spans="2:29" ht="15" customHeight="1" x14ac:dyDescent="0.25">
      <c r="B23" s="12" t="s">
        <v>33</v>
      </c>
      <c r="C23" s="14">
        <v>1367</v>
      </c>
      <c r="D23" s="14">
        <v>113</v>
      </c>
      <c r="E23" s="14">
        <v>115</v>
      </c>
      <c r="F23" s="14">
        <v>110</v>
      </c>
      <c r="G23" s="14">
        <v>99</v>
      </c>
      <c r="H23" s="14">
        <v>97</v>
      </c>
      <c r="I23" s="14">
        <v>118</v>
      </c>
      <c r="J23" s="14">
        <v>108</v>
      </c>
      <c r="K23" s="14">
        <v>123</v>
      </c>
      <c r="L23" s="14">
        <v>114</v>
      </c>
      <c r="M23" s="14">
        <v>126</v>
      </c>
      <c r="N23" s="14">
        <v>119</v>
      </c>
      <c r="O23" s="14">
        <v>122</v>
      </c>
      <c r="P23" s="14">
        <v>3</v>
      </c>
      <c r="R23" s="11"/>
      <c r="S23" s="11">
        <f t="shared" ref="S23:AC23" si="15">+E23/1214*100</f>
        <v>9.4728171334431632</v>
      </c>
      <c r="T23" s="11">
        <f t="shared" si="15"/>
        <v>9.0609555189456348</v>
      </c>
      <c r="U23" s="11">
        <f t="shared" si="15"/>
        <v>8.1548599670510704</v>
      </c>
      <c r="V23" s="11">
        <f t="shared" si="15"/>
        <v>7.990115321252059</v>
      </c>
      <c r="W23" s="11">
        <f t="shared" si="15"/>
        <v>9.7199341021416803</v>
      </c>
      <c r="X23" s="11">
        <f t="shared" si="15"/>
        <v>8.8962108731466234</v>
      </c>
      <c r="Y23" s="11">
        <f t="shared" si="15"/>
        <v>10.131795716639209</v>
      </c>
      <c r="Z23" s="11">
        <f t="shared" si="15"/>
        <v>9.3904448105436575</v>
      </c>
      <c r="AA23" s="11">
        <f t="shared" si="15"/>
        <v>10.378912685337728</v>
      </c>
      <c r="AB23" s="11">
        <f t="shared" si="15"/>
        <v>9.802306425041186</v>
      </c>
      <c r="AC23" s="11">
        <f t="shared" si="15"/>
        <v>10.049423393739703</v>
      </c>
    </row>
    <row r="24" spans="2:29" ht="15" customHeight="1" x14ac:dyDescent="0.25">
      <c r="B24" s="12" t="s">
        <v>34</v>
      </c>
      <c r="C24" s="14">
        <v>896</v>
      </c>
      <c r="D24" s="14">
        <v>82</v>
      </c>
      <c r="E24" s="14">
        <v>78</v>
      </c>
      <c r="F24" s="14">
        <v>75</v>
      </c>
      <c r="G24" s="14">
        <v>65</v>
      </c>
      <c r="H24" s="14">
        <v>81</v>
      </c>
      <c r="I24" s="14">
        <v>70</v>
      </c>
      <c r="J24" s="14">
        <v>72</v>
      </c>
      <c r="K24" s="14">
        <v>69</v>
      </c>
      <c r="L24" s="14">
        <v>72</v>
      </c>
      <c r="M24" s="14">
        <v>77</v>
      </c>
      <c r="N24" s="14">
        <v>67</v>
      </c>
      <c r="O24" s="14">
        <v>87</v>
      </c>
      <c r="P24" s="14">
        <v>1</v>
      </c>
      <c r="R24" s="11"/>
      <c r="S24" s="11">
        <f t="shared" ref="S24:AC24" si="16">+E24/789*100</f>
        <v>9.8859315589353614</v>
      </c>
      <c r="T24" s="11">
        <f t="shared" si="16"/>
        <v>9.5057034220532319</v>
      </c>
      <c r="U24" s="11">
        <f t="shared" si="16"/>
        <v>8.2382762991128011</v>
      </c>
      <c r="V24" s="11">
        <f t="shared" si="16"/>
        <v>10.266159695817491</v>
      </c>
      <c r="W24" s="11">
        <f t="shared" si="16"/>
        <v>8.8719898605830174</v>
      </c>
      <c r="X24" s="11">
        <f t="shared" si="16"/>
        <v>9.1254752851711025</v>
      </c>
      <c r="Y24" s="11">
        <f t="shared" si="16"/>
        <v>8.7452471482889731</v>
      </c>
      <c r="Z24" s="11">
        <f t="shared" si="16"/>
        <v>9.1254752851711025</v>
      </c>
      <c r="AA24" s="11">
        <f t="shared" si="16"/>
        <v>9.7591888466413188</v>
      </c>
      <c r="AB24" s="11">
        <f t="shared" si="16"/>
        <v>8.491761723700888</v>
      </c>
      <c r="AC24" s="11">
        <f t="shared" si="16"/>
        <v>11.02661596958175</v>
      </c>
    </row>
    <row r="25" spans="2:29" ht="15" customHeight="1" x14ac:dyDescent="0.25">
      <c r="B25" s="12" t="s">
        <v>35</v>
      </c>
      <c r="C25" s="14">
        <v>594</v>
      </c>
      <c r="D25" s="14">
        <v>42</v>
      </c>
      <c r="E25" s="14">
        <v>51</v>
      </c>
      <c r="F25" s="14">
        <v>59</v>
      </c>
      <c r="G25" s="14">
        <v>48</v>
      </c>
      <c r="H25" s="14">
        <v>54</v>
      </c>
      <c r="I25" s="14">
        <v>51</v>
      </c>
      <c r="J25" s="14">
        <v>43</v>
      </c>
      <c r="K25" s="14">
        <v>57</v>
      </c>
      <c r="L25" s="14">
        <v>47</v>
      </c>
      <c r="M25" s="14">
        <v>51</v>
      </c>
      <c r="N25" s="14">
        <v>28</v>
      </c>
      <c r="O25" s="14">
        <v>63</v>
      </c>
      <c r="P25" s="14">
        <v>0</v>
      </c>
      <c r="R25" s="11"/>
      <c r="S25" s="11">
        <f t="shared" ref="S25:AC25" si="17">+E25/573*100</f>
        <v>8.9005235602094235</v>
      </c>
      <c r="T25" s="11">
        <f t="shared" si="17"/>
        <v>10.296684118673648</v>
      </c>
      <c r="U25" s="11">
        <f t="shared" si="17"/>
        <v>8.3769633507853403</v>
      </c>
      <c r="V25" s="11">
        <f t="shared" si="17"/>
        <v>9.4240837696335085</v>
      </c>
      <c r="W25" s="11">
        <f t="shared" si="17"/>
        <v>8.9005235602094235</v>
      </c>
      <c r="X25" s="11">
        <f t="shared" si="17"/>
        <v>7.504363001745201</v>
      </c>
      <c r="Y25" s="11">
        <f t="shared" si="17"/>
        <v>9.9476439790575917</v>
      </c>
      <c r="Z25" s="11">
        <f t="shared" si="17"/>
        <v>8.2024432809773113</v>
      </c>
      <c r="AA25" s="11">
        <f t="shared" si="17"/>
        <v>8.9005235602094235</v>
      </c>
      <c r="AB25" s="11">
        <f t="shared" si="17"/>
        <v>4.8865619546247814</v>
      </c>
      <c r="AC25" s="11">
        <f t="shared" si="17"/>
        <v>10.99476439790576</v>
      </c>
    </row>
    <row r="26" spans="2:29" ht="15" customHeight="1" thickBot="1" x14ac:dyDescent="0.3">
      <c r="B26" s="12" t="s">
        <v>36</v>
      </c>
      <c r="C26" s="14">
        <v>5</v>
      </c>
      <c r="D26" s="14">
        <v>0</v>
      </c>
      <c r="E26" s="14">
        <v>0</v>
      </c>
      <c r="F26" s="14">
        <v>0</v>
      </c>
      <c r="G26" s="14">
        <v>2</v>
      </c>
      <c r="H26" s="14">
        <v>0</v>
      </c>
      <c r="I26" s="14">
        <v>0</v>
      </c>
      <c r="J26" s="14">
        <v>0</v>
      </c>
      <c r="K26" s="14">
        <v>1</v>
      </c>
      <c r="L26" s="14">
        <v>0</v>
      </c>
      <c r="M26" s="14">
        <v>1</v>
      </c>
      <c r="N26" s="14">
        <v>0</v>
      </c>
      <c r="O26" s="14">
        <v>1</v>
      </c>
      <c r="P26" s="14">
        <v>0</v>
      </c>
      <c r="R26" s="11"/>
      <c r="S26" s="11">
        <f t="shared" ref="S26:AC26" si="18">+E26/4*100</f>
        <v>0</v>
      </c>
      <c r="T26" s="11">
        <f t="shared" si="18"/>
        <v>0</v>
      </c>
      <c r="U26" s="11">
        <f t="shared" si="18"/>
        <v>50</v>
      </c>
      <c r="V26" s="11">
        <f t="shared" si="18"/>
        <v>0</v>
      </c>
      <c r="W26" s="11">
        <f t="shared" si="18"/>
        <v>0</v>
      </c>
      <c r="X26" s="11">
        <f t="shared" si="18"/>
        <v>0</v>
      </c>
      <c r="Y26" s="11">
        <f t="shared" si="18"/>
        <v>25</v>
      </c>
      <c r="Z26" s="11">
        <f t="shared" si="18"/>
        <v>0</v>
      </c>
      <c r="AA26" s="11">
        <f t="shared" si="18"/>
        <v>25</v>
      </c>
      <c r="AB26" s="11">
        <f t="shared" si="18"/>
        <v>0</v>
      </c>
      <c r="AC26" s="11">
        <f t="shared" si="18"/>
        <v>25</v>
      </c>
    </row>
    <row r="27" spans="2:29" ht="15" customHeight="1" x14ac:dyDescent="0.25">
      <c r="B27" s="16" t="s">
        <v>37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</sheetData>
  <mergeCells count="6">
    <mergeCell ref="B2:P2"/>
    <mergeCell ref="B3:P3"/>
    <mergeCell ref="B4:B5"/>
    <mergeCell ref="C4:C5"/>
    <mergeCell ref="D4:O4"/>
    <mergeCell ref="P4:P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2019-07-01T17:19:48Z</dcterms:created>
  <dcterms:modified xsi:type="dcterms:W3CDTF">2019-07-01T17:20:25Z</dcterms:modified>
</cp:coreProperties>
</file>